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1"/>
  </bookViews>
  <sheets>
    <sheet name="チームリスト" sheetId="1" r:id="rId1"/>
    <sheet name="成績表" sheetId="2" r:id="rId2"/>
    <sheet name="対戦表（入力）" sheetId="3" r:id="rId3"/>
  </sheets>
  <definedNames>
    <definedName name="_xlfn.CUBERANKEDMEMBER" hidden="1">#NAME?</definedName>
    <definedName name="_xlnm.Print_Area" localSheetId="2">'対戦表（入力）'!$A$1:$N$26</definedName>
  </definedNames>
  <calcPr fullCalcOnLoad="1"/>
</workbook>
</file>

<file path=xl/sharedStrings.xml><?xml version="1.0" encoding="utf-8"?>
<sst xmlns="http://schemas.openxmlformats.org/spreadsheetml/2006/main" count="56" uniqueCount="29">
  <si>
    <t>第１試合</t>
  </si>
  <si>
    <t>チーム</t>
  </si>
  <si>
    <t>緑</t>
  </si>
  <si>
    <t>第２試合</t>
  </si>
  <si>
    <t>勝点</t>
  </si>
  <si>
    <t>試合</t>
  </si>
  <si>
    <t>勝</t>
  </si>
  <si>
    <t>負</t>
  </si>
  <si>
    <t>得</t>
  </si>
  <si>
    <t>失</t>
  </si>
  <si>
    <t>点差</t>
  </si>
  <si>
    <t>順位</t>
  </si>
  <si>
    <t>引き分け</t>
  </si>
  <si>
    <t>第３試合</t>
  </si>
  <si>
    <t>第４試合</t>
  </si>
  <si>
    <t>第５試合</t>
  </si>
  <si>
    <t>第６試合</t>
  </si>
  <si>
    <t>Aコート</t>
  </si>
  <si>
    <t>Bコート</t>
  </si>
  <si>
    <t>－</t>
  </si>
  <si>
    <t>★</t>
  </si>
  <si>
    <t>赤</t>
  </si>
  <si>
    <t>ピンク</t>
  </si>
  <si>
    <t>青</t>
  </si>
  <si>
    <t>グレー</t>
  </si>
  <si>
    <t>ベガルタ仙台ジュニアサッカースクール
夏季対抗戦</t>
  </si>
  <si>
    <t>第７試合</t>
  </si>
  <si>
    <t>第８試合</t>
  </si>
  <si>
    <t>オレンジ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</si>
</sst>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0.00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創英角ﾎﾟｯﾌﾟ体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Osaka"/>
      <family val="3"/>
    </font>
    <font>
      <b/>
      <sz val="11"/>
      <color indexed="8"/>
      <name val="HGS創英角ﾎﾟｯﾌﾟ体"/>
      <family val="3"/>
    </font>
    <font>
      <sz val="11"/>
      <color indexed="8"/>
      <name val="HGS創英角ﾎﾟｯﾌﾟ体"/>
      <family val="3"/>
    </font>
    <font>
      <sz val="11"/>
      <color indexed="9"/>
      <name val="HGS創英角ﾎﾟｯﾌﾟ体"/>
      <family val="3"/>
    </font>
    <font>
      <sz val="24"/>
      <color indexed="57"/>
      <name val="HGP創英角ﾎﾟｯﾌﾟ体"/>
      <family val="3"/>
    </font>
    <font>
      <sz val="24"/>
      <color indexed="8"/>
      <name val="HGP創英角ﾎﾟｯﾌﾟ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17"/>
      <name val="HGP創英角ﾎﾟｯﾌﾟ体"/>
      <family val="3"/>
    </font>
    <font>
      <sz val="24"/>
      <color indexed="13"/>
      <name val="HGP創英角ﾎﾟｯﾌﾟ体"/>
      <family val="3"/>
    </font>
    <font>
      <sz val="11"/>
      <color indexed="8"/>
      <name val="HGP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4"/>
      <color rgb="FF00B050"/>
      <name val="HGP創英角ﾎﾟｯﾌﾟ体"/>
      <family val="3"/>
    </font>
    <font>
      <sz val="24"/>
      <color rgb="FFFFFF00"/>
      <name val="HGP創英角ﾎﾟｯﾌﾟ体"/>
      <family val="3"/>
    </font>
    <font>
      <sz val="11"/>
      <color theme="1"/>
      <name val="HGP創英角ﾎﾟｯﾌﾟ体"/>
      <family val="3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9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slantDashDot"/>
      <bottom style="thin"/>
    </border>
    <border>
      <left style="hair"/>
      <right>
        <color indexed="63"/>
      </right>
      <top style="slantDashDot"/>
      <bottom style="thin"/>
    </border>
    <border>
      <left>
        <color indexed="63"/>
      </left>
      <right style="hair"/>
      <top style="slantDashDot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double"/>
      <top style="slantDashDot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slantDashDot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slantDashDot"/>
      <bottom style="thin"/>
    </border>
    <border>
      <left style="double"/>
      <right style="hair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slantDashDot"/>
    </border>
    <border>
      <left>
        <color indexed="63"/>
      </left>
      <right>
        <color indexed="63"/>
      </right>
      <top style="medium"/>
      <bottom style="slantDashDot"/>
    </border>
    <border>
      <left>
        <color indexed="63"/>
      </left>
      <right style="medium"/>
      <top style="medium"/>
      <bottom style="slantDash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9" fillId="33" borderId="10" xfId="62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62">
      <alignment vertical="center"/>
      <protection/>
    </xf>
    <xf numFmtId="0" fontId="0" fillId="34" borderId="0" xfId="62" applyFill="1" applyAlignment="1">
      <alignment horizontal="center" vertical="center" shrinkToFit="1"/>
      <protection/>
    </xf>
    <xf numFmtId="0" fontId="8" fillId="0" borderId="0" xfId="62" applyFont="1" applyAlignment="1">
      <alignment horizontal="center" vertical="center" shrinkToFit="1"/>
      <protection/>
    </xf>
    <xf numFmtId="0" fontId="8" fillId="34" borderId="0" xfId="62" applyFont="1" applyFill="1" applyBorder="1" applyAlignment="1">
      <alignment horizontal="center" vertical="center" shrinkToFit="1"/>
      <protection/>
    </xf>
    <xf numFmtId="0" fontId="8" fillId="34" borderId="0" xfId="62" applyFont="1" applyFill="1" applyAlignment="1">
      <alignment horizontal="center" vertical="center" shrinkToFit="1"/>
      <protection/>
    </xf>
    <xf numFmtId="0" fontId="9" fillId="34" borderId="0" xfId="62" applyFont="1" applyFill="1" applyAlignment="1">
      <alignment horizontal="center" vertical="center" shrinkToFit="1"/>
      <protection/>
    </xf>
    <xf numFmtId="0" fontId="8" fillId="35" borderId="0" xfId="62" applyFont="1" applyFill="1" applyAlignment="1">
      <alignment horizontal="center" vertical="center" shrinkToFit="1"/>
      <protection/>
    </xf>
    <xf numFmtId="0" fontId="8" fillId="35" borderId="0" xfId="62" applyFont="1" applyFill="1" applyBorder="1" applyAlignment="1">
      <alignment horizontal="center" vertical="center" shrinkToFit="1"/>
      <protection/>
    </xf>
    <xf numFmtId="0" fontId="8" fillId="0" borderId="18" xfId="62" applyFont="1" applyBorder="1" applyAlignment="1">
      <alignment horizontal="center" vertical="center" shrinkToFit="1"/>
      <protection/>
    </xf>
    <xf numFmtId="0" fontId="51" fillId="0" borderId="0" xfId="62" applyFont="1">
      <alignment vertical="center"/>
      <protection/>
    </xf>
    <xf numFmtId="0" fontId="51" fillId="0" borderId="0" xfId="0" applyFont="1" applyAlignment="1">
      <alignment vertical="center"/>
    </xf>
    <xf numFmtId="0" fontId="5" fillId="36" borderId="19" xfId="64" applyFont="1" applyFill="1" applyBorder="1" applyAlignment="1" applyProtection="1">
      <alignment horizontal="center" vertical="center" textRotation="255" shrinkToFit="1"/>
      <protection/>
    </xf>
    <xf numFmtId="0" fontId="5" fillId="36" borderId="20" xfId="64" applyFont="1" applyFill="1" applyBorder="1" applyAlignment="1" applyProtection="1">
      <alignment horizontal="center" vertical="center" textRotation="255" shrinkToFit="1"/>
      <protection/>
    </xf>
    <xf numFmtId="0" fontId="0" fillId="7" borderId="21" xfId="0" applyFill="1" applyBorder="1" applyAlignment="1">
      <alignment horizontal="center" vertical="center"/>
    </xf>
    <xf numFmtId="0" fontId="5" fillId="36" borderId="22" xfId="64" applyFont="1" applyFill="1" applyBorder="1" applyAlignment="1" applyProtection="1">
      <alignment horizontal="center" vertical="center" textRotation="255" shrinkToFit="1"/>
      <protection/>
    </xf>
    <xf numFmtId="0" fontId="5" fillId="7" borderId="23" xfId="64" applyFont="1" applyFill="1" applyBorder="1" applyAlignment="1">
      <alignment horizontal="center" vertical="center" textRotation="255" shrinkToFit="1"/>
      <protection/>
    </xf>
    <xf numFmtId="0" fontId="3" fillId="0" borderId="24" xfId="62" applyFont="1" applyBorder="1" applyAlignment="1">
      <alignment horizontal="center" vertical="center" shrinkToFit="1"/>
      <protection/>
    </xf>
    <xf numFmtId="0" fontId="8" fillId="37" borderId="25" xfId="62" applyFont="1" applyFill="1" applyBorder="1" applyAlignment="1">
      <alignment horizontal="center" vertical="center" shrinkToFit="1"/>
      <protection/>
    </xf>
    <xf numFmtId="0" fontId="8" fillId="0" borderId="25" xfId="62" applyFont="1" applyBorder="1" applyAlignment="1">
      <alignment horizontal="center" vertical="center" shrinkToFit="1"/>
      <protection/>
    </xf>
    <xf numFmtId="0" fontId="5" fillId="36" borderId="26" xfId="64" applyFont="1" applyFill="1" applyBorder="1" applyAlignment="1" applyProtection="1">
      <alignment horizontal="center" vertical="center" textRotation="255" shrinkToFit="1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8" fillId="35" borderId="29" xfId="62" applyFont="1" applyFill="1" applyBorder="1" applyAlignment="1">
      <alignment horizontal="center" vertical="center" shrinkToFit="1"/>
      <protection/>
    </xf>
    <xf numFmtId="0" fontId="8" fillId="0" borderId="30" xfId="62" applyFont="1" applyBorder="1" applyAlignment="1">
      <alignment horizontal="center" vertical="center" shrinkToFit="1"/>
      <protection/>
    </xf>
    <xf numFmtId="0" fontId="8" fillId="0" borderId="31" xfId="62" applyFont="1" applyBorder="1" applyAlignment="1">
      <alignment horizontal="center" vertical="center" shrinkToFit="1"/>
      <protection/>
    </xf>
    <xf numFmtId="0" fontId="8" fillId="35" borderId="32" xfId="62" applyFont="1" applyFill="1" applyBorder="1" applyAlignment="1">
      <alignment horizontal="center" vertical="center" shrinkToFit="1"/>
      <protection/>
    </xf>
    <xf numFmtId="0" fontId="8" fillId="0" borderId="33" xfId="62" applyFont="1" applyBorder="1" applyAlignment="1">
      <alignment horizontal="center" vertical="center" shrinkToFit="1"/>
      <protection/>
    </xf>
    <xf numFmtId="0" fontId="8" fillId="0" borderId="34" xfId="62" applyFont="1" applyBorder="1" applyAlignment="1">
      <alignment horizontal="center" vertical="center" shrinkToFit="1"/>
      <protection/>
    </xf>
    <xf numFmtId="0" fontId="8" fillId="35" borderId="35" xfId="62" applyFont="1" applyFill="1" applyBorder="1" applyAlignment="1">
      <alignment horizontal="center" vertical="center" shrinkToFit="1"/>
      <protection/>
    </xf>
    <xf numFmtId="0" fontId="8" fillId="0" borderId="36" xfId="62" applyFont="1" applyBorder="1" applyAlignment="1">
      <alignment horizontal="center" vertical="center" shrinkToFit="1"/>
      <protection/>
    </xf>
    <xf numFmtId="0" fontId="8" fillId="0" borderId="37" xfId="62" applyFont="1" applyBorder="1" applyAlignment="1">
      <alignment horizontal="center" vertical="center" shrinkToFit="1"/>
      <protection/>
    </xf>
    <xf numFmtId="0" fontId="3" fillId="35" borderId="32" xfId="62" applyFont="1" applyFill="1" applyBorder="1" applyAlignment="1">
      <alignment horizontal="center" vertical="center" shrinkToFit="1"/>
      <protection/>
    </xf>
    <xf numFmtId="0" fontId="8" fillId="0" borderId="38" xfId="62" applyFont="1" applyBorder="1" applyAlignment="1">
      <alignment horizontal="center" vertical="center" shrinkToFit="1"/>
      <protection/>
    </xf>
    <xf numFmtId="0" fontId="10" fillId="0" borderId="0" xfId="62" applyFont="1" applyAlignment="1">
      <alignment vertical="center" shrinkToFit="1"/>
      <protection/>
    </xf>
    <xf numFmtId="0" fontId="11" fillId="0" borderId="0" xfId="62" applyFont="1" applyAlignment="1">
      <alignment vertical="center" shrinkToFit="1"/>
      <protection/>
    </xf>
    <xf numFmtId="0" fontId="52" fillId="0" borderId="0" xfId="62" applyFont="1" applyAlignment="1">
      <alignment vertical="center" shrinkToFit="1"/>
      <protection/>
    </xf>
    <xf numFmtId="0" fontId="53" fillId="0" borderId="0" xfId="62" applyFont="1" applyAlignment="1">
      <alignment vertical="center" shrinkToFit="1"/>
      <protection/>
    </xf>
    <xf numFmtId="0" fontId="8" fillId="38" borderId="10" xfId="62" applyFont="1" applyFill="1" applyBorder="1" applyAlignment="1">
      <alignment horizontal="center" vertical="center" shrinkToFit="1"/>
      <protection/>
    </xf>
    <xf numFmtId="0" fontId="8" fillId="9" borderId="10" xfId="62" applyFont="1" applyFill="1" applyBorder="1" applyAlignment="1">
      <alignment horizontal="center" vertical="center" shrinkToFit="1"/>
      <protection/>
    </xf>
    <xf numFmtId="0" fontId="8" fillId="39" borderId="10" xfId="62" applyFont="1" applyFill="1" applyBorder="1" applyAlignment="1">
      <alignment horizontal="center" vertical="center" shrinkToFit="1"/>
      <protection/>
    </xf>
    <xf numFmtId="0" fontId="8" fillId="0" borderId="39" xfId="62" applyFont="1" applyBorder="1" applyAlignment="1">
      <alignment horizontal="center" vertical="center" shrinkToFit="1"/>
      <protection/>
    </xf>
    <xf numFmtId="0" fontId="8" fillId="35" borderId="40" xfId="62" applyFont="1" applyFill="1" applyBorder="1" applyAlignment="1">
      <alignment horizontal="center" vertical="center" shrinkToFit="1"/>
      <protection/>
    </xf>
    <xf numFmtId="0" fontId="8" fillId="0" borderId="41" xfId="62" applyFont="1" applyBorder="1" applyAlignment="1">
      <alignment horizontal="center" vertical="center" shrinkToFit="1"/>
      <protection/>
    </xf>
    <xf numFmtId="0" fontId="8" fillId="0" borderId="42" xfId="62" applyFont="1" applyBorder="1" applyAlignment="1">
      <alignment horizontal="center" vertical="center" shrinkToFit="1"/>
      <protection/>
    </xf>
    <xf numFmtId="0" fontId="8" fillId="39" borderId="43" xfId="62" applyFont="1" applyFill="1" applyBorder="1" applyAlignment="1">
      <alignment horizontal="center" vertical="center" shrinkToFit="1"/>
      <protection/>
    </xf>
    <xf numFmtId="0" fontId="8" fillId="39" borderId="44" xfId="62" applyFont="1" applyFill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3" fillId="35" borderId="35" xfId="62" applyFont="1" applyFill="1" applyBorder="1" applyAlignment="1">
      <alignment horizontal="center" vertical="center" shrinkToFit="1"/>
      <protection/>
    </xf>
    <xf numFmtId="0" fontId="8" fillId="40" borderId="44" xfId="62" applyFont="1" applyFill="1" applyBorder="1" applyAlignment="1">
      <alignment horizontal="center" vertical="center" shrinkToFit="1"/>
      <protection/>
    </xf>
    <xf numFmtId="0" fontId="8" fillId="41" borderId="45" xfId="62" applyFont="1" applyFill="1" applyBorder="1" applyAlignment="1">
      <alignment horizontal="center" vertical="center" shrinkToFit="1"/>
      <protection/>
    </xf>
    <xf numFmtId="0" fontId="8" fillId="42" borderId="46" xfId="62" applyFont="1" applyFill="1" applyBorder="1" applyAlignment="1">
      <alignment horizontal="center" vertical="center" shrinkToFit="1"/>
      <protection/>
    </xf>
    <xf numFmtId="0" fontId="8" fillId="42" borderId="44" xfId="62" applyFont="1" applyFill="1" applyBorder="1" applyAlignment="1">
      <alignment horizontal="center" vertical="center" shrinkToFit="1"/>
      <protection/>
    </xf>
    <xf numFmtId="0" fontId="8" fillId="43" borderId="47" xfId="62" applyFont="1" applyFill="1" applyBorder="1" applyAlignment="1">
      <alignment horizontal="center" vertical="center" shrinkToFit="1"/>
      <protection/>
    </xf>
    <xf numFmtId="0" fontId="8" fillId="38" borderId="44" xfId="62" applyFont="1" applyFill="1" applyBorder="1" applyAlignment="1">
      <alignment horizontal="center" vertical="center" shrinkToFit="1"/>
      <protection/>
    </xf>
    <xf numFmtId="0" fontId="8" fillId="44" borderId="45" xfId="62" applyFont="1" applyFill="1" applyBorder="1" applyAlignment="1">
      <alignment horizontal="center" vertical="center" shrinkToFit="1"/>
      <protection/>
    </xf>
    <xf numFmtId="0" fontId="8" fillId="38" borderId="45" xfId="62" applyFont="1" applyFill="1" applyBorder="1" applyAlignment="1">
      <alignment horizontal="center" vertical="center" shrinkToFit="1"/>
      <protection/>
    </xf>
    <xf numFmtId="0" fontId="8" fillId="45" borderId="44" xfId="62" applyFont="1" applyFill="1" applyBorder="1" applyAlignment="1">
      <alignment horizontal="center" vertical="center" shrinkToFit="1"/>
      <protection/>
    </xf>
    <xf numFmtId="0" fontId="8" fillId="46" borderId="48" xfId="62" applyFont="1" applyFill="1" applyBorder="1" applyAlignment="1">
      <alignment horizontal="center" vertical="center" shrinkToFit="1"/>
      <protection/>
    </xf>
    <xf numFmtId="0" fontId="8" fillId="46" borderId="46" xfId="62" applyFont="1" applyFill="1" applyBorder="1" applyAlignment="1">
      <alignment horizontal="center" vertical="center" shrinkToFit="1"/>
      <protection/>
    </xf>
    <xf numFmtId="0" fontId="8" fillId="47" borderId="45" xfId="62" applyFont="1" applyFill="1" applyBorder="1" applyAlignment="1">
      <alignment horizontal="center" vertical="center" shrinkToFit="1"/>
      <protection/>
    </xf>
    <xf numFmtId="0" fontId="8" fillId="48" borderId="45" xfId="62" applyFont="1" applyFill="1" applyBorder="1" applyAlignment="1">
      <alignment horizontal="center" vertical="center" shrinkToFit="1"/>
      <protection/>
    </xf>
    <xf numFmtId="0" fontId="8" fillId="48" borderId="44" xfId="62" applyFont="1" applyFill="1" applyBorder="1" applyAlignment="1">
      <alignment horizontal="center" vertical="center" shrinkToFit="1"/>
      <protection/>
    </xf>
    <xf numFmtId="0" fontId="8" fillId="48" borderId="49" xfId="62" applyFont="1" applyFill="1" applyBorder="1" applyAlignment="1">
      <alignment horizontal="center" vertical="center" shrinkToFit="1"/>
      <protection/>
    </xf>
    <xf numFmtId="0" fontId="8" fillId="49" borderId="45" xfId="62" applyFont="1" applyFill="1" applyBorder="1" applyAlignment="1">
      <alignment horizontal="center" vertical="center" shrinkToFit="1"/>
      <protection/>
    </xf>
    <xf numFmtId="0" fontId="8" fillId="49" borderId="43" xfId="62" applyFont="1" applyFill="1" applyBorder="1" applyAlignment="1">
      <alignment horizontal="center" vertical="center" shrinkToFit="1"/>
      <protection/>
    </xf>
    <xf numFmtId="0" fontId="8" fillId="49" borderId="44" xfId="62" applyFont="1" applyFill="1" applyBorder="1" applyAlignment="1">
      <alignment horizontal="center" vertical="center" shrinkToFit="1"/>
      <protection/>
    </xf>
    <xf numFmtId="0" fontId="8" fillId="38" borderId="50" xfId="62" applyFont="1" applyFill="1" applyBorder="1" applyAlignment="1">
      <alignment horizontal="center" vertical="center" shrinkToFit="1"/>
      <protection/>
    </xf>
    <xf numFmtId="0" fontId="8" fillId="42" borderId="51" xfId="62" applyFont="1" applyFill="1" applyBorder="1" applyAlignment="1">
      <alignment horizontal="center" vertical="center" shrinkToFit="1"/>
      <protection/>
    </xf>
    <xf numFmtId="0" fontId="8" fillId="37" borderId="52" xfId="62" applyFont="1" applyFill="1" applyBorder="1" applyAlignment="1">
      <alignment horizontal="center" vertical="center" shrinkToFit="1"/>
      <protection/>
    </xf>
    <xf numFmtId="0" fontId="8" fillId="42" borderId="53" xfId="62" applyFont="1" applyFill="1" applyBorder="1" applyAlignment="1">
      <alignment horizontal="center" vertical="center" shrinkToFit="1"/>
      <protection/>
    </xf>
    <xf numFmtId="0" fontId="8" fillId="39" borderId="25" xfId="62" applyFont="1" applyFill="1" applyBorder="1" applyAlignment="1">
      <alignment horizontal="center" vertical="center" shrinkToFit="1"/>
      <protection/>
    </xf>
    <xf numFmtId="0" fontId="8" fillId="38" borderId="25" xfId="62" applyFont="1" applyFill="1" applyBorder="1" applyAlignment="1">
      <alignment horizontal="center" vertical="center" shrinkToFit="1"/>
      <protection/>
    </xf>
    <xf numFmtId="0" fontId="9" fillId="48" borderId="25" xfId="62" applyFont="1" applyFill="1" applyBorder="1" applyAlignment="1">
      <alignment horizontal="center" vertical="center" shrinkToFit="1"/>
      <protection/>
    </xf>
    <xf numFmtId="0" fontId="8" fillId="50" borderId="25" xfId="62" applyFont="1" applyFill="1" applyBorder="1" applyAlignment="1">
      <alignment horizontal="center" vertical="center" shrinkToFit="1"/>
      <protection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8" fillId="42" borderId="38" xfId="62" applyFont="1" applyFill="1" applyBorder="1" applyAlignment="1">
      <alignment horizontal="center" vertical="center" shrinkToFit="1"/>
      <protection/>
    </xf>
    <xf numFmtId="0" fontId="0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3" fillId="0" borderId="0" xfId="62" applyFont="1" applyFill="1" applyBorder="1" applyAlignment="1">
      <alignment horizontal="center" vertical="center"/>
      <protection/>
    </xf>
    <xf numFmtId="0" fontId="45" fillId="0" borderId="59" xfId="0" applyFont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3" fillId="2" borderId="62" xfId="62" applyFont="1" applyFill="1" applyBorder="1" applyAlignment="1">
      <alignment horizontal="center" vertical="center" shrinkToFit="1"/>
      <protection/>
    </xf>
    <xf numFmtId="0" fontId="3" fillId="2" borderId="63" xfId="62" applyFont="1" applyFill="1" applyBorder="1" applyAlignment="1">
      <alignment horizontal="center" vertical="center" shrinkToFit="1"/>
      <protection/>
    </xf>
    <xf numFmtId="0" fontId="3" fillId="2" borderId="22" xfId="62" applyFont="1" applyFill="1" applyBorder="1" applyAlignment="1">
      <alignment horizontal="center" vertical="center" shrinkToFit="1"/>
      <protection/>
    </xf>
    <xf numFmtId="0" fontId="7" fillId="0" borderId="64" xfId="62" applyFont="1" applyBorder="1" applyAlignment="1">
      <alignment horizontal="center" vertical="center" shrinkToFit="1"/>
      <protection/>
    </xf>
    <xf numFmtId="0" fontId="7" fillId="0" borderId="65" xfId="62" applyFont="1" applyBorder="1" applyAlignment="1">
      <alignment horizontal="center" vertical="center" shrinkToFit="1"/>
      <protection/>
    </xf>
    <xf numFmtId="0" fontId="7" fillId="0" borderId="66" xfId="62" applyFont="1" applyBorder="1" applyAlignment="1">
      <alignment horizontal="center" vertical="center" shrinkToFit="1"/>
      <protection/>
    </xf>
    <xf numFmtId="0" fontId="7" fillId="0" borderId="0" xfId="62" applyFont="1" applyBorder="1" applyAlignment="1">
      <alignment horizontal="center" vertical="center" shrinkToFit="1"/>
      <protection/>
    </xf>
    <xf numFmtId="0" fontId="11" fillId="0" borderId="0" xfId="62" applyFont="1" applyAlignment="1">
      <alignment horizontal="center" vertical="center" wrapText="1" shrinkToFit="1"/>
      <protection/>
    </xf>
    <xf numFmtId="0" fontId="7" fillId="0" borderId="67" xfId="62" applyFont="1" applyBorder="1" applyAlignment="1">
      <alignment horizontal="center" vertical="center" shrinkToFit="1"/>
      <protection/>
    </xf>
    <xf numFmtId="0" fontId="7" fillId="0" borderId="62" xfId="62" applyFont="1" applyBorder="1" applyAlignment="1">
      <alignment horizontal="center" vertical="center" shrinkToFit="1"/>
      <protection/>
    </xf>
    <xf numFmtId="0" fontId="7" fillId="0" borderId="68" xfId="62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ジュニア成績 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12</xdr:row>
      <xdr:rowOff>180975</xdr:rowOff>
    </xdr:from>
    <xdr:to>
      <xdr:col>7</xdr:col>
      <xdr:colOff>304800</xdr:colOff>
      <xdr:row>15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30099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0"/>
  <sheetViews>
    <sheetView zoomScalePageLayoutView="0" workbookViewId="0" topLeftCell="A1">
      <selection activeCell="M17" sqref="M17"/>
    </sheetView>
  </sheetViews>
  <sheetFormatPr defaultColWidth="9.140625" defaultRowHeight="15"/>
  <sheetData>
    <row r="3" spans="2:3" ht="13.5">
      <c r="B3">
        <v>1</v>
      </c>
      <c r="C3" s="54" t="s">
        <v>21</v>
      </c>
    </row>
    <row r="4" spans="2:3" ht="13.5">
      <c r="B4">
        <v>2</v>
      </c>
      <c r="C4" s="52" t="s">
        <v>28</v>
      </c>
    </row>
    <row r="5" spans="2:3" ht="13.5">
      <c r="B5">
        <v>3</v>
      </c>
      <c r="C5" s="4" t="s">
        <v>2</v>
      </c>
    </row>
    <row r="6" spans="2:3" ht="13.5">
      <c r="B6">
        <v>4</v>
      </c>
      <c r="C6" s="53" t="s">
        <v>22</v>
      </c>
    </row>
    <row r="7" spans="2:3" ht="14.25" thickBot="1">
      <c r="B7">
        <v>5</v>
      </c>
      <c r="C7" s="84" t="s">
        <v>24</v>
      </c>
    </row>
    <row r="8" spans="2:3" ht="14.25" thickBot="1">
      <c r="B8">
        <v>6</v>
      </c>
      <c r="C8" s="85" t="s">
        <v>23</v>
      </c>
    </row>
    <row r="9" ht="13.5">
      <c r="C9" s="62"/>
    </row>
    <row r="10" ht="13.5">
      <c r="C10" s="6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3"/>
  <sheetViews>
    <sheetView tabSelected="1" zoomScalePageLayoutView="0" workbookViewId="0" topLeftCell="A1">
      <selection activeCell="Z5" sqref="Z5"/>
    </sheetView>
  </sheetViews>
  <sheetFormatPr defaultColWidth="9.140625" defaultRowHeight="15"/>
  <cols>
    <col min="1" max="1" width="5.57421875" style="1" customWidth="1"/>
    <col min="2" max="2" width="13.421875" style="1" customWidth="1"/>
    <col min="3" max="29" width="5.57421875" style="1" customWidth="1"/>
    <col min="30" max="16384" width="9.00390625" style="1" customWidth="1"/>
  </cols>
  <sheetData>
    <row r="1" ht="15" customHeight="1" thickBot="1"/>
    <row r="2" spans="1:26" s="2" customFormat="1" ht="41.25" customHeight="1">
      <c r="A2" s="6"/>
      <c r="B2" s="29" t="s">
        <v>1</v>
      </c>
      <c r="C2" s="111" t="s">
        <v>0</v>
      </c>
      <c r="D2" s="111"/>
      <c r="E2" s="112"/>
      <c r="F2" s="113" t="s">
        <v>3</v>
      </c>
      <c r="G2" s="111"/>
      <c r="H2" s="112"/>
      <c r="I2" s="113" t="s">
        <v>13</v>
      </c>
      <c r="J2" s="111"/>
      <c r="K2" s="112"/>
      <c r="L2" s="113" t="s">
        <v>14</v>
      </c>
      <c r="M2" s="111"/>
      <c r="N2" s="112"/>
      <c r="O2" s="113" t="s">
        <v>15</v>
      </c>
      <c r="P2" s="111"/>
      <c r="Q2" s="112"/>
      <c r="R2" s="32" t="s">
        <v>4</v>
      </c>
      <c r="S2" s="24" t="s">
        <v>5</v>
      </c>
      <c r="T2" s="24" t="s">
        <v>6</v>
      </c>
      <c r="U2" s="24" t="s">
        <v>7</v>
      </c>
      <c r="V2" s="24" t="s">
        <v>12</v>
      </c>
      <c r="W2" s="24" t="s">
        <v>8</v>
      </c>
      <c r="X2" s="25" t="s">
        <v>9</v>
      </c>
      <c r="Y2" s="27" t="s">
        <v>10</v>
      </c>
      <c r="Z2" s="28" t="s">
        <v>11</v>
      </c>
    </row>
    <row r="3" spans="1:26" ht="19.5" customHeight="1">
      <c r="A3" s="5">
        <v>1</v>
      </c>
      <c r="B3" s="86" t="str">
        <f>チームリスト!C3</f>
        <v>赤</v>
      </c>
      <c r="C3" s="33">
        <f>'対戦表（入力）'!C7</f>
        <v>1</v>
      </c>
      <c r="D3" s="8" t="str">
        <f aca="true" t="shared" si="0" ref="D3:D8">IF(C3="","-",IF(C3=E3,"△",IF(C3&gt;E3,"◎","●")))</f>
        <v>△</v>
      </c>
      <c r="E3" s="33">
        <f>'対戦表（入力）'!E7</f>
        <v>1</v>
      </c>
      <c r="F3" s="7">
        <f>'対戦表（入力）'!E8</f>
        <v>4</v>
      </c>
      <c r="G3" s="8" t="str">
        <f aca="true" t="shared" si="1" ref="G3:G8">IF(F3="","-",IF(F3=H3,"△",IF(F3&gt;H3,"◎","●")))</f>
        <v>◎</v>
      </c>
      <c r="H3" s="9">
        <f>'対戦表（入力）'!C8</f>
        <v>0</v>
      </c>
      <c r="I3" s="93">
        <f>'対戦表（入力）'!C10</f>
        <v>0</v>
      </c>
      <c r="J3" s="8" t="str">
        <f aca="true" t="shared" si="2" ref="J3:J8">IF(I3="","-",IF(I3=K3,"△",IF(I3&gt;K3,"◎","●")))</f>
        <v>●</v>
      </c>
      <c r="K3" s="9">
        <f>'対戦表（入力）'!E10</f>
        <v>2</v>
      </c>
      <c r="L3" s="7">
        <f>'対戦表（入力）'!C11</f>
        <v>0</v>
      </c>
      <c r="M3" s="8" t="str">
        <f aca="true" t="shared" si="3" ref="M3:M8">IF(L3="","-",IF(L3=N3,"△",IF(L3&gt;N3,"◎","●")))</f>
        <v>●</v>
      </c>
      <c r="N3" s="9">
        <f>'対戦表（入力）'!E11</f>
        <v>3</v>
      </c>
      <c r="O3" s="7">
        <f>'対戦表（入力）'!K13</f>
        <v>1</v>
      </c>
      <c r="P3" s="8" t="str">
        <f aca="true" t="shared" si="4" ref="P3:P8">IF(O3="","-",IF(O3=Q3,"△",IF(O3&gt;Q3,"◎","●")))</f>
        <v>◎</v>
      </c>
      <c r="Q3" s="9">
        <f>'対戦表（入力）'!M13</f>
        <v>0</v>
      </c>
      <c r="R3" s="35">
        <f aca="true" t="shared" si="5" ref="R3:R8">T3*3+V3</f>
        <v>7</v>
      </c>
      <c r="S3" s="3">
        <f aca="true" t="shared" si="6" ref="S3:S8">COUNT(C3:Q3)/2-COUNTIF(C3:Q3,"△")</f>
        <v>4</v>
      </c>
      <c r="T3" s="3">
        <f aca="true" t="shared" si="7" ref="T3:T8">COUNTIF(D3:Q3,"◎")</f>
        <v>2</v>
      </c>
      <c r="U3" s="3">
        <f aca="true" t="shared" si="8" ref="U3:U8">COUNTIF(D3:Q3,"●")</f>
        <v>2</v>
      </c>
      <c r="V3" s="3">
        <f aca="true" t="shared" si="9" ref="V3:V8">COUNTIF(D3:Q3,"△")</f>
        <v>1</v>
      </c>
      <c r="W3" s="3">
        <f aca="true" t="shared" si="10" ref="W3:W8">SUM(C3,F3,I3,L3,O3)</f>
        <v>6</v>
      </c>
      <c r="X3" s="3">
        <f aca="true" t="shared" si="11" ref="X3:X8">SUM(E3,H3,K3,N3,Q3)</f>
        <v>6</v>
      </c>
      <c r="Y3" s="36">
        <f aca="true" t="shared" si="12" ref="Y3:Y8">SUM(W3-X3)</f>
        <v>0</v>
      </c>
      <c r="Z3" s="26">
        <v>5</v>
      </c>
    </row>
    <row r="4" spans="1:26" ht="19.5" customHeight="1">
      <c r="A4" s="5">
        <v>2</v>
      </c>
      <c r="B4" s="87" t="str">
        <f>チームリスト!C4</f>
        <v>オレンジ</v>
      </c>
      <c r="C4" s="92">
        <f>'対戦表（入力）'!C8</f>
        <v>0</v>
      </c>
      <c r="D4" s="11" t="str">
        <f t="shared" si="0"/>
        <v>●</v>
      </c>
      <c r="E4" s="92">
        <f>'対戦表（入力）'!E8</f>
        <v>4</v>
      </c>
      <c r="F4" s="10">
        <f>'対戦表（入力）'!E9</f>
        <v>0</v>
      </c>
      <c r="G4" s="11" t="str">
        <f t="shared" si="1"/>
        <v>●</v>
      </c>
      <c r="H4" s="12">
        <f>'対戦表（入力）'!C9</f>
        <v>4</v>
      </c>
      <c r="I4" s="10">
        <f>'対戦表（入力）'!M10</f>
        <v>0</v>
      </c>
      <c r="J4" s="11" t="str">
        <f t="shared" si="2"/>
        <v>●</v>
      </c>
      <c r="K4" s="12">
        <f>'対戦表（入力）'!K10</f>
        <v>2</v>
      </c>
      <c r="L4" s="10">
        <f>'対戦表（入力）'!E12</f>
        <v>0</v>
      </c>
      <c r="M4" s="11" t="str">
        <f t="shared" si="3"/>
        <v>●</v>
      </c>
      <c r="N4" s="12">
        <f>'対戦表（入力）'!C12</f>
        <v>4</v>
      </c>
      <c r="O4" s="10">
        <f>'対戦表（入力）'!E13</f>
        <v>0</v>
      </c>
      <c r="P4" s="11" t="str">
        <f t="shared" si="4"/>
        <v>●</v>
      </c>
      <c r="Q4" s="12">
        <f>'対戦表（入力）'!C13</f>
        <v>2</v>
      </c>
      <c r="R4" s="35">
        <f t="shared" si="5"/>
        <v>0</v>
      </c>
      <c r="S4" s="3">
        <f t="shared" si="6"/>
        <v>5</v>
      </c>
      <c r="T4" s="3">
        <f t="shared" si="7"/>
        <v>0</v>
      </c>
      <c r="U4" s="3">
        <f t="shared" si="8"/>
        <v>5</v>
      </c>
      <c r="V4" s="3">
        <f t="shared" si="9"/>
        <v>0</v>
      </c>
      <c r="W4" s="3">
        <f t="shared" si="10"/>
        <v>0</v>
      </c>
      <c r="X4" s="3">
        <f t="shared" si="11"/>
        <v>16</v>
      </c>
      <c r="Y4" s="36">
        <f t="shared" si="12"/>
        <v>-16</v>
      </c>
      <c r="Z4" s="110">
        <f aca="true" t="shared" si="13" ref="Z3:Z8">RANK(R4,$R$3:$R$10,0)</f>
        <v>6</v>
      </c>
    </row>
    <row r="5" spans="1:26" ht="19.5" customHeight="1">
      <c r="A5" s="5">
        <v>3</v>
      </c>
      <c r="B5" s="88" t="str">
        <f>チームリスト!C5</f>
        <v>緑</v>
      </c>
      <c r="C5" s="33">
        <f>'対戦表（入力）'!K8</f>
        <v>0</v>
      </c>
      <c r="D5" s="11" t="str">
        <f t="shared" si="0"/>
        <v>△</v>
      </c>
      <c r="E5" s="33">
        <f>'対戦表（入力）'!M8</f>
        <v>0</v>
      </c>
      <c r="F5" s="90">
        <f>'対戦表（入力）'!M9</f>
        <v>0</v>
      </c>
      <c r="G5" s="11" t="str">
        <f t="shared" si="1"/>
        <v>●</v>
      </c>
      <c r="H5" s="91">
        <f>'対戦表（入力）'!K9</f>
        <v>1</v>
      </c>
      <c r="I5" s="10">
        <f>'対戦表（入力）'!E10</f>
        <v>2</v>
      </c>
      <c r="J5" s="11" t="str">
        <f t="shared" si="2"/>
        <v>◎</v>
      </c>
      <c r="K5" s="12">
        <f>'対戦表（入力）'!C10</f>
        <v>0</v>
      </c>
      <c r="L5" s="10">
        <f>'対戦表（入力）'!C12</f>
        <v>4</v>
      </c>
      <c r="M5" s="11" t="str">
        <f t="shared" si="3"/>
        <v>◎</v>
      </c>
      <c r="N5" s="12">
        <f>'対戦表（入力）'!E12</f>
        <v>0</v>
      </c>
      <c r="O5" s="10">
        <f>'対戦表（入力）'!C14</f>
        <v>0</v>
      </c>
      <c r="P5" s="11" t="str">
        <f t="shared" si="4"/>
        <v>△</v>
      </c>
      <c r="Q5" s="12">
        <f>'対戦表（入力）'!E14</f>
        <v>0</v>
      </c>
      <c r="R5" s="35">
        <f t="shared" si="5"/>
        <v>8</v>
      </c>
      <c r="S5" s="3">
        <f t="shared" si="6"/>
        <v>3</v>
      </c>
      <c r="T5" s="3">
        <f t="shared" si="7"/>
        <v>2</v>
      </c>
      <c r="U5" s="3">
        <f t="shared" si="8"/>
        <v>1</v>
      </c>
      <c r="V5" s="3">
        <f t="shared" si="9"/>
        <v>2</v>
      </c>
      <c r="W5" s="3">
        <f t="shared" si="10"/>
        <v>6</v>
      </c>
      <c r="X5" s="3">
        <f t="shared" si="11"/>
        <v>1</v>
      </c>
      <c r="Y5" s="36">
        <f t="shared" si="12"/>
        <v>5</v>
      </c>
      <c r="Z5" s="26">
        <f t="shared" si="13"/>
        <v>3</v>
      </c>
    </row>
    <row r="6" spans="1:26" ht="19.5" customHeight="1">
      <c r="A6" s="5">
        <v>4</v>
      </c>
      <c r="B6" s="89" t="str">
        <f>チームリスト!C6</f>
        <v>ピンク</v>
      </c>
      <c r="C6" s="33">
        <f>'対戦表（入力）'!M7</f>
        <v>0</v>
      </c>
      <c r="D6" s="11" t="str">
        <f t="shared" si="0"/>
        <v>●</v>
      </c>
      <c r="E6" s="34">
        <f>'対戦表（入力）'!K7</f>
        <v>1</v>
      </c>
      <c r="F6" s="90">
        <f>'対戦表（入力）'!C9</f>
        <v>4</v>
      </c>
      <c r="G6" s="11" t="str">
        <f t="shared" si="1"/>
        <v>◎</v>
      </c>
      <c r="H6" s="12">
        <f>'対戦表（入力）'!E9</f>
        <v>0</v>
      </c>
      <c r="I6" s="10">
        <f>'対戦表（入力）'!M11</f>
        <v>1</v>
      </c>
      <c r="J6" s="11" t="str">
        <f t="shared" si="2"/>
        <v>◎</v>
      </c>
      <c r="K6" s="12">
        <f>'対戦表（入力）'!K11</f>
        <v>0</v>
      </c>
      <c r="L6" s="10">
        <f>'対戦表（入力）'!M13</f>
        <v>0</v>
      </c>
      <c r="M6" s="11" t="str">
        <f t="shared" si="3"/>
        <v>●</v>
      </c>
      <c r="N6" s="12">
        <f>'対戦表（入力）'!K13</f>
        <v>1</v>
      </c>
      <c r="O6" s="10">
        <f>'対戦表（入力）'!E14</f>
        <v>0</v>
      </c>
      <c r="P6" s="11" t="str">
        <f t="shared" si="4"/>
        <v>△</v>
      </c>
      <c r="Q6" s="12">
        <f>'対戦表（入力）'!C14</f>
        <v>0</v>
      </c>
      <c r="R6" s="35">
        <f t="shared" si="5"/>
        <v>7</v>
      </c>
      <c r="S6" s="3">
        <f t="shared" si="6"/>
        <v>4</v>
      </c>
      <c r="T6" s="3">
        <f t="shared" si="7"/>
        <v>2</v>
      </c>
      <c r="U6" s="3">
        <f t="shared" si="8"/>
        <v>2</v>
      </c>
      <c r="V6" s="3">
        <f t="shared" si="9"/>
        <v>1</v>
      </c>
      <c r="W6" s="3">
        <f t="shared" si="10"/>
        <v>5</v>
      </c>
      <c r="X6" s="3">
        <f t="shared" si="11"/>
        <v>2</v>
      </c>
      <c r="Y6" s="36">
        <f t="shared" si="12"/>
        <v>3</v>
      </c>
      <c r="Z6" s="26">
        <f t="shared" si="13"/>
        <v>4</v>
      </c>
    </row>
    <row r="7" spans="1:26" ht="19.5" customHeight="1">
      <c r="A7" s="5">
        <v>5</v>
      </c>
      <c r="B7" s="30" t="str">
        <f>チームリスト!C7</f>
        <v>グレー</v>
      </c>
      <c r="C7" s="33">
        <f>'対戦表（入力）'!K7</f>
        <v>1</v>
      </c>
      <c r="D7" s="11" t="str">
        <f t="shared" si="0"/>
        <v>◎</v>
      </c>
      <c r="E7" s="34">
        <f>'対戦表（入力）'!M7</f>
        <v>0</v>
      </c>
      <c r="F7" s="10">
        <f>'対戦表（入力）'!M8</f>
        <v>0</v>
      </c>
      <c r="G7" s="11" t="str">
        <f t="shared" si="1"/>
        <v>△</v>
      </c>
      <c r="H7" s="12">
        <f>'対戦表（入力）'!K8</f>
        <v>0</v>
      </c>
      <c r="I7" s="10">
        <f>'対戦表（入力）'!K10</f>
        <v>2</v>
      </c>
      <c r="J7" s="11" t="str">
        <f t="shared" si="2"/>
        <v>◎</v>
      </c>
      <c r="K7" s="12">
        <f>'対戦表（入力）'!M10</f>
        <v>0</v>
      </c>
      <c r="L7" s="10">
        <f>'対戦表（入力）'!E11</f>
        <v>3</v>
      </c>
      <c r="M7" s="11" t="str">
        <f t="shared" si="3"/>
        <v>◎</v>
      </c>
      <c r="N7" s="12">
        <f>'対戦表（入力）'!C11</f>
        <v>0</v>
      </c>
      <c r="O7" s="10">
        <f>'対戦表（入力）'!M12</f>
        <v>0</v>
      </c>
      <c r="P7" s="11" t="str">
        <f t="shared" si="4"/>
        <v>●</v>
      </c>
      <c r="Q7" s="12">
        <f>'対戦表（入力）'!K12</f>
        <v>2</v>
      </c>
      <c r="R7" s="35">
        <f t="shared" si="5"/>
        <v>10</v>
      </c>
      <c r="S7" s="3">
        <f t="shared" si="6"/>
        <v>4</v>
      </c>
      <c r="T7" s="3">
        <f t="shared" si="7"/>
        <v>3</v>
      </c>
      <c r="U7" s="3">
        <f t="shared" si="8"/>
        <v>1</v>
      </c>
      <c r="V7" s="3">
        <f t="shared" si="9"/>
        <v>1</v>
      </c>
      <c r="W7" s="3">
        <f t="shared" si="10"/>
        <v>6</v>
      </c>
      <c r="X7" s="3">
        <f t="shared" si="11"/>
        <v>2</v>
      </c>
      <c r="Y7" s="36">
        <f t="shared" si="12"/>
        <v>4</v>
      </c>
      <c r="Z7" s="26">
        <v>2</v>
      </c>
    </row>
    <row r="8" spans="1:26" ht="19.5" customHeight="1" thickBot="1">
      <c r="A8" s="5">
        <v>6</v>
      </c>
      <c r="B8" s="98" t="str">
        <f>チームリスト!C8</f>
        <v>青</v>
      </c>
      <c r="C8" s="99">
        <f>'対戦表（入力）'!E7</f>
        <v>1</v>
      </c>
      <c r="D8" s="100" t="str">
        <f t="shared" si="0"/>
        <v>△</v>
      </c>
      <c r="E8" s="101">
        <f>'対戦表（入力）'!C7</f>
        <v>1</v>
      </c>
      <c r="F8" s="102">
        <f>'対戦表（入力）'!K9</f>
        <v>1</v>
      </c>
      <c r="G8" s="100" t="str">
        <f t="shared" si="1"/>
        <v>◎</v>
      </c>
      <c r="H8" s="103">
        <f>'対戦表（入力）'!M9</f>
        <v>0</v>
      </c>
      <c r="I8" s="102">
        <f>'対戦表（入力）'!K11</f>
        <v>0</v>
      </c>
      <c r="J8" s="100" t="str">
        <f t="shared" si="2"/>
        <v>●</v>
      </c>
      <c r="K8" s="103">
        <f>'対戦表（入力）'!M11</f>
        <v>1</v>
      </c>
      <c r="L8" s="102">
        <f>'対戦表（入力）'!K12</f>
        <v>2</v>
      </c>
      <c r="M8" s="100" t="str">
        <f t="shared" si="3"/>
        <v>◎</v>
      </c>
      <c r="N8" s="103">
        <f>'対戦表（入力）'!M12</f>
        <v>0</v>
      </c>
      <c r="O8" s="102">
        <f>'対戦表（入力）'!C13</f>
        <v>2</v>
      </c>
      <c r="P8" s="100" t="str">
        <f t="shared" si="4"/>
        <v>◎</v>
      </c>
      <c r="Q8" s="103">
        <f>'対戦表（入力）'!E13</f>
        <v>0</v>
      </c>
      <c r="R8" s="104">
        <f t="shared" si="5"/>
        <v>10</v>
      </c>
      <c r="S8" s="105">
        <f t="shared" si="6"/>
        <v>4</v>
      </c>
      <c r="T8" s="105">
        <f t="shared" si="7"/>
        <v>3</v>
      </c>
      <c r="U8" s="105">
        <f t="shared" si="8"/>
        <v>1</v>
      </c>
      <c r="V8" s="105">
        <f t="shared" si="9"/>
        <v>1</v>
      </c>
      <c r="W8" s="105">
        <f t="shared" si="10"/>
        <v>6</v>
      </c>
      <c r="X8" s="105">
        <f t="shared" si="11"/>
        <v>2</v>
      </c>
      <c r="Y8" s="108">
        <f t="shared" si="12"/>
        <v>4</v>
      </c>
      <c r="Z8" s="109">
        <f t="shared" si="13"/>
        <v>1</v>
      </c>
    </row>
    <row r="9" spans="1:26" ht="19.5" customHeight="1">
      <c r="A9" s="94"/>
      <c r="B9" s="62"/>
      <c r="C9" s="95"/>
      <c r="D9" s="96"/>
      <c r="E9" s="95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7"/>
      <c r="Z9" s="96"/>
    </row>
    <row r="10" spans="1:26" ht="19.5" customHeight="1">
      <c r="A10" s="94"/>
      <c r="B10" s="62"/>
      <c r="C10" s="106"/>
      <c r="D10" s="96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7"/>
      <c r="Z10" s="96"/>
    </row>
    <row r="11" spans="2:3" ht="13.5">
      <c r="B11" s="107"/>
      <c r="C11" s="106"/>
    </row>
    <row r="12" spans="2:3" ht="13.5">
      <c r="B12" s="107"/>
      <c r="C12" s="106"/>
    </row>
    <row r="13" spans="2:3" ht="13.5">
      <c r="B13" s="96"/>
      <c r="C13" s="96"/>
    </row>
  </sheetData>
  <sheetProtection/>
  <mergeCells count="5">
    <mergeCell ref="C2:E2"/>
    <mergeCell ref="F2:H2"/>
    <mergeCell ref="I2:K2"/>
    <mergeCell ref="L2:N2"/>
    <mergeCell ref="O2:Q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20" r:id="rId1"/>
  <ignoredErrors>
    <ignoredError sqref="E7 F8 H8 I4 K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0.57421875" style="0" customWidth="1"/>
    <col min="2" max="2" width="7.57421875" style="0" customWidth="1"/>
    <col min="3" max="3" width="5.57421875" style="0" customWidth="1"/>
    <col min="4" max="4" width="2.8515625" style="0" customWidth="1"/>
    <col min="5" max="5" width="5.57421875" style="0" customWidth="1"/>
    <col min="6" max="6" width="7.421875" style="0" customWidth="1"/>
    <col min="7" max="8" width="5.57421875" style="0" customWidth="1"/>
    <col min="9" max="9" width="10.57421875" style="0" customWidth="1"/>
    <col min="10" max="10" width="7.57421875" style="0" customWidth="1"/>
    <col min="11" max="11" width="5.57421875" style="0" customWidth="1"/>
    <col min="12" max="12" width="3.140625" style="0" customWidth="1"/>
    <col min="13" max="13" width="5.57421875" style="0" customWidth="1"/>
    <col min="14" max="14" width="7.57421875" style="0" customWidth="1"/>
    <col min="15" max="15" width="5.57421875" style="23" customWidth="1"/>
    <col min="16" max="16" width="2.8515625" style="0" customWidth="1"/>
    <col min="17" max="20" width="5.57421875" style="0" customWidth="1"/>
    <col min="21" max="21" width="5.57421875" style="23" customWidth="1"/>
    <col min="22" max="22" width="2.8515625" style="0" customWidth="1"/>
    <col min="23" max="41" width="5.57421875" style="0" customWidth="1"/>
  </cols>
  <sheetData>
    <row r="1" spans="1:36" ht="13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2"/>
      <c r="P1" s="13"/>
      <c r="Q1" s="13"/>
      <c r="R1" s="13"/>
      <c r="S1" s="13"/>
      <c r="T1" s="13"/>
      <c r="U1" s="22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2:36" ht="19.5" customHeight="1">
      <c r="B2" s="118" t="s">
        <v>25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9.5" customHeight="1">
      <c r="A3" s="50" t="s">
        <v>20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51" t="s">
        <v>20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19.5" customHeight="1">
      <c r="A4" s="4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4.25" thickBot="1">
      <c r="A5" s="13"/>
      <c r="B5" s="13"/>
      <c r="C5" s="13"/>
      <c r="D5" s="13"/>
      <c r="E5" s="13"/>
      <c r="F5" s="13"/>
      <c r="G5" s="13"/>
      <c r="H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19.5" customHeight="1" thickBot="1">
      <c r="A6" s="119" t="s">
        <v>17</v>
      </c>
      <c r="B6" s="120"/>
      <c r="C6" s="120"/>
      <c r="D6" s="120"/>
      <c r="E6" s="120"/>
      <c r="F6" s="121"/>
      <c r="I6" s="114" t="s">
        <v>18</v>
      </c>
      <c r="J6" s="115"/>
      <c r="K6" s="115"/>
      <c r="L6" s="115"/>
      <c r="M6" s="115"/>
      <c r="N6" s="116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9.5" customHeight="1">
      <c r="A7" s="45" t="s">
        <v>0</v>
      </c>
      <c r="B7" s="59" t="str">
        <f>チームリスト!$C$3</f>
        <v>赤</v>
      </c>
      <c r="C7" s="40">
        <v>1</v>
      </c>
      <c r="D7" s="39" t="s">
        <v>19</v>
      </c>
      <c r="E7" s="41">
        <v>1</v>
      </c>
      <c r="F7" s="66" t="str">
        <f>チームリスト!$C$8</f>
        <v>青</v>
      </c>
      <c r="I7" s="45" t="s">
        <v>0</v>
      </c>
      <c r="J7" s="80" t="str">
        <f>チームリスト!$C7</f>
        <v>グレー</v>
      </c>
      <c r="K7" s="46">
        <v>1</v>
      </c>
      <c r="L7" s="39" t="s">
        <v>19</v>
      </c>
      <c r="M7" s="41">
        <v>0</v>
      </c>
      <c r="N7" s="74" t="str">
        <f>チームリスト!$C6</f>
        <v>ピンク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ht="19.5" customHeight="1">
      <c r="A8" s="31" t="s">
        <v>3</v>
      </c>
      <c r="B8" s="69" t="str">
        <f>チームリスト!$C$4</f>
        <v>オレンジ</v>
      </c>
      <c r="C8" s="37">
        <v>0</v>
      </c>
      <c r="D8" s="21" t="s">
        <v>19</v>
      </c>
      <c r="E8" s="38">
        <v>4</v>
      </c>
      <c r="F8" s="65" t="str">
        <f>チームリスト!$C$3</f>
        <v>赤</v>
      </c>
      <c r="I8" s="31" t="s">
        <v>3</v>
      </c>
      <c r="J8" s="77" t="str">
        <f>チームリスト!$C5</f>
        <v>緑</v>
      </c>
      <c r="K8" s="37">
        <v>0</v>
      </c>
      <c r="L8" s="21" t="s">
        <v>19</v>
      </c>
      <c r="M8" s="38">
        <v>0</v>
      </c>
      <c r="N8" s="79" t="str">
        <f>チームリスト!$C7</f>
        <v>グレー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ht="19.5" customHeight="1">
      <c r="A9" s="31" t="s">
        <v>13</v>
      </c>
      <c r="B9" s="72" t="str">
        <f>チームリスト!$C$6</f>
        <v>ピンク</v>
      </c>
      <c r="C9" s="37">
        <v>4</v>
      </c>
      <c r="D9" s="21" t="s">
        <v>19</v>
      </c>
      <c r="E9" s="38">
        <v>0</v>
      </c>
      <c r="F9" s="70" t="str">
        <f>チームリスト!$C$4</f>
        <v>オレンジ</v>
      </c>
      <c r="I9" s="31" t="s">
        <v>13</v>
      </c>
      <c r="J9" s="67" t="str">
        <f>チームリスト!$C$8</f>
        <v>青</v>
      </c>
      <c r="K9" s="37">
        <v>1</v>
      </c>
      <c r="L9" s="21" t="s">
        <v>19</v>
      </c>
      <c r="M9" s="38">
        <v>0</v>
      </c>
      <c r="N9" s="76" t="str">
        <f>チームリスト!$C$5</f>
        <v>緑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19.5" customHeight="1">
      <c r="A10" s="31" t="s">
        <v>14</v>
      </c>
      <c r="B10" s="64" t="str">
        <f>チームリスト!$C$3</f>
        <v>赤</v>
      </c>
      <c r="C10" s="37">
        <v>0</v>
      </c>
      <c r="D10" s="21" t="s">
        <v>19</v>
      </c>
      <c r="E10" s="38">
        <v>2</v>
      </c>
      <c r="F10" s="76" t="str">
        <f>チームリスト!$C$5</f>
        <v>緑</v>
      </c>
      <c r="I10" s="31" t="s">
        <v>14</v>
      </c>
      <c r="J10" s="81" t="str">
        <f>チームリスト!$C$7</f>
        <v>グレー</v>
      </c>
      <c r="K10" s="37">
        <v>2</v>
      </c>
      <c r="L10" s="21" t="s">
        <v>19</v>
      </c>
      <c r="M10" s="38">
        <v>0</v>
      </c>
      <c r="N10" s="71" t="str">
        <f>チームリスト!$C$4</f>
        <v>オレンジ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19.5" customHeight="1">
      <c r="A11" s="31" t="s">
        <v>15</v>
      </c>
      <c r="B11" s="60" t="str">
        <f>チームリスト!$C$3</f>
        <v>赤</v>
      </c>
      <c r="C11" s="37">
        <v>0</v>
      </c>
      <c r="D11" s="21" t="s">
        <v>19</v>
      </c>
      <c r="E11" s="38">
        <v>3</v>
      </c>
      <c r="F11" s="79" t="str">
        <f>チームリスト!$C$7</f>
        <v>グレー</v>
      </c>
      <c r="I11" s="31" t="s">
        <v>15</v>
      </c>
      <c r="J11" s="68" t="str">
        <f>チームリスト!$C$8</f>
        <v>青</v>
      </c>
      <c r="K11" s="37">
        <v>0</v>
      </c>
      <c r="L11" s="21" t="s">
        <v>19</v>
      </c>
      <c r="M11" s="38">
        <v>1</v>
      </c>
      <c r="N11" s="75" t="str">
        <f>チームリスト!$C$6</f>
        <v>ピンク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19.5" customHeight="1">
      <c r="A12" s="31" t="s">
        <v>16</v>
      </c>
      <c r="B12" s="77" t="str">
        <f>チームリスト!$C$5</f>
        <v>緑</v>
      </c>
      <c r="C12" s="37">
        <v>4</v>
      </c>
      <c r="D12" s="21" t="s">
        <v>19</v>
      </c>
      <c r="E12" s="38">
        <v>0</v>
      </c>
      <c r="F12" s="70" t="str">
        <f>チームリスト!$C$4</f>
        <v>オレンジ</v>
      </c>
      <c r="I12" s="31" t="s">
        <v>16</v>
      </c>
      <c r="J12" s="68" t="str">
        <f>チームリスト!$C$8</f>
        <v>青</v>
      </c>
      <c r="K12" s="37">
        <v>2</v>
      </c>
      <c r="L12" s="21" t="s">
        <v>19</v>
      </c>
      <c r="M12" s="38">
        <v>0</v>
      </c>
      <c r="N12" s="79" t="str">
        <f>チームリスト!$C7</f>
        <v>グレー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19.5" customHeight="1" thickBot="1">
      <c r="A13" s="55" t="s">
        <v>26</v>
      </c>
      <c r="B13" s="83" t="str">
        <f>チームリスト!$C$8</f>
        <v>青</v>
      </c>
      <c r="C13" s="56">
        <v>2</v>
      </c>
      <c r="D13" s="57" t="s">
        <v>19</v>
      </c>
      <c r="E13" s="58">
        <v>0</v>
      </c>
      <c r="F13" s="82" t="str">
        <f>チームリスト!$C$4</f>
        <v>オレンジ</v>
      </c>
      <c r="I13" s="47" t="s">
        <v>26</v>
      </c>
      <c r="J13" s="65" t="str">
        <f>チームリスト!$C$3</f>
        <v>赤</v>
      </c>
      <c r="K13" s="63">
        <v>1</v>
      </c>
      <c r="L13" s="42" t="s">
        <v>19</v>
      </c>
      <c r="M13" s="44">
        <v>0</v>
      </c>
      <c r="N13" s="73" t="str">
        <f>チームリスト!$C6</f>
        <v>ピンク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19.5" customHeight="1" thickBot="1">
      <c r="A14" s="47" t="s">
        <v>27</v>
      </c>
      <c r="B14" s="78" t="str">
        <f>チームリスト!$C$5</f>
        <v>緑</v>
      </c>
      <c r="C14" s="43">
        <v>0</v>
      </c>
      <c r="D14" s="42" t="s">
        <v>19</v>
      </c>
      <c r="E14" s="44">
        <v>0</v>
      </c>
      <c r="F14" s="73" t="str">
        <f>チームリスト!$C$6</f>
        <v>ピンク</v>
      </c>
      <c r="I14" s="61"/>
      <c r="J14" s="62"/>
      <c r="K14" s="20"/>
      <c r="L14" s="61"/>
      <c r="M14" s="61"/>
      <c r="N14" s="6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19.5" customHeight="1">
      <c r="A15" s="15"/>
      <c r="B15" s="15"/>
      <c r="C15" s="15"/>
      <c r="D15" s="15"/>
      <c r="E15" s="15"/>
      <c r="F15" s="15"/>
      <c r="I15" s="15"/>
      <c r="J15" s="15"/>
      <c r="K15" s="19"/>
      <c r="L15" s="15"/>
      <c r="M15" s="15"/>
      <c r="N15" s="1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ht="19.5" customHeight="1">
      <c r="A16" s="61"/>
      <c r="B16" s="61"/>
      <c r="C16" s="61"/>
      <c r="D16" s="61"/>
      <c r="E16" s="61"/>
      <c r="F16" s="61"/>
      <c r="I16" s="15"/>
      <c r="J16" s="15"/>
      <c r="K16" s="19"/>
      <c r="L16" s="15"/>
      <c r="M16" s="15"/>
      <c r="N16" s="15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ht="19.5" customHeight="1">
      <c r="A17" s="117"/>
      <c r="B17" s="117"/>
      <c r="C17" s="117"/>
      <c r="D17" s="117"/>
      <c r="E17" s="117"/>
      <c r="F17" s="117"/>
      <c r="I17" s="117"/>
      <c r="J17" s="117"/>
      <c r="K17" s="117"/>
      <c r="L17" s="117"/>
      <c r="M17" s="117"/>
      <c r="N17" s="117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41" ht="19.5" customHeight="1">
      <c r="A18" s="61"/>
      <c r="B18" s="62"/>
      <c r="C18" s="20"/>
      <c r="D18" s="61"/>
      <c r="E18" s="61"/>
      <c r="F18" s="61"/>
      <c r="I18" s="61"/>
      <c r="J18" s="62"/>
      <c r="K18" s="20"/>
      <c r="L18" s="61"/>
      <c r="M18" s="61"/>
      <c r="N18" s="6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19.5" customHeight="1">
      <c r="A19" s="61"/>
      <c r="B19" s="62"/>
      <c r="C19" s="20"/>
      <c r="D19" s="61"/>
      <c r="E19" s="61"/>
      <c r="F19" s="62"/>
      <c r="I19" s="61"/>
      <c r="J19" s="62"/>
      <c r="K19" s="20"/>
      <c r="L19" s="61"/>
      <c r="M19" s="61"/>
      <c r="N19" s="6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19.5" customHeight="1">
      <c r="A20" s="61"/>
      <c r="B20" s="62"/>
      <c r="C20" s="20"/>
      <c r="D20" s="61"/>
      <c r="E20" s="61"/>
      <c r="F20" s="62"/>
      <c r="I20" s="61"/>
      <c r="J20" s="62"/>
      <c r="K20" s="20"/>
      <c r="L20" s="61"/>
      <c r="M20" s="61"/>
      <c r="N20" s="6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ht="19.5" customHeight="1">
      <c r="A21" s="61"/>
      <c r="B21" s="62"/>
      <c r="C21" s="20"/>
      <c r="D21" s="61"/>
      <c r="E21" s="61"/>
      <c r="F21" s="62"/>
      <c r="I21" s="61"/>
      <c r="J21" s="62"/>
      <c r="K21" s="20"/>
      <c r="L21" s="61"/>
      <c r="M21" s="61"/>
      <c r="N21" s="62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19.5" customHeight="1">
      <c r="A22" s="61"/>
      <c r="B22" s="62"/>
      <c r="C22" s="20"/>
      <c r="D22" s="61"/>
      <c r="E22" s="61"/>
      <c r="F22" s="62"/>
      <c r="I22" s="61"/>
      <c r="J22" s="62"/>
      <c r="K22" s="20"/>
      <c r="L22" s="61"/>
      <c r="M22" s="61"/>
      <c r="N22" s="6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ht="19.5" customHeight="1">
      <c r="A23" s="61"/>
      <c r="B23" s="61"/>
      <c r="C23" s="20"/>
      <c r="D23" s="61"/>
      <c r="E23" s="61"/>
      <c r="F23" s="62"/>
      <c r="I23" s="61"/>
      <c r="J23" s="62"/>
      <c r="K23" s="20"/>
      <c r="L23" s="61"/>
      <c r="M23" s="61"/>
      <c r="N23" s="62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3:27" ht="13.5"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41" ht="13.5">
      <c r="A25" s="16"/>
      <c r="B25" s="17"/>
      <c r="C25" s="17"/>
      <c r="D25" s="17"/>
      <c r="E25" s="17"/>
      <c r="F25" s="17"/>
      <c r="G25" s="16"/>
      <c r="H25" s="16"/>
      <c r="I25" s="20"/>
      <c r="J25" s="17"/>
      <c r="K25" s="16"/>
      <c r="L25" s="18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ht="13.5">
      <c r="A26" s="15"/>
      <c r="B26" s="15"/>
      <c r="C26" s="15"/>
      <c r="D26" s="15"/>
      <c r="E26" s="15"/>
      <c r="F26" s="15"/>
      <c r="G26" s="15"/>
      <c r="H26" s="15"/>
      <c r="I26" s="19"/>
      <c r="J26" s="15"/>
      <c r="K26" s="15"/>
      <c r="L26" s="15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13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2"/>
      <c r="P27" s="13"/>
      <c r="Q27" s="13"/>
      <c r="R27" s="13"/>
      <c r="S27" s="13"/>
      <c r="T27" s="13"/>
      <c r="U27" s="22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13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2"/>
      <c r="P28" s="13"/>
      <c r="Q28" s="13"/>
      <c r="R28" s="13"/>
      <c r="S28" s="13"/>
      <c r="T28" s="13"/>
      <c r="U28" s="22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</sheetData>
  <sheetProtection/>
  <mergeCells count="5">
    <mergeCell ref="I6:N6"/>
    <mergeCell ref="I17:N17"/>
    <mergeCell ref="B2:M4"/>
    <mergeCell ref="A17:F17"/>
    <mergeCell ref="A6:F6"/>
  </mergeCells>
  <printOptions horizontalCentered="1" verticalCentered="1"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125" r:id="rId2"/>
  <ignoredErrors>
    <ignoredError sqref="F8 J10 B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user005</cp:lastModifiedBy>
  <cp:lastPrinted>2018-07-30T02:54:28Z</cp:lastPrinted>
  <dcterms:created xsi:type="dcterms:W3CDTF">2013-06-15T01:16:16Z</dcterms:created>
  <dcterms:modified xsi:type="dcterms:W3CDTF">2018-07-30T11:59:53Z</dcterms:modified>
  <cp:category/>
  <cp:version/>
  <cp:contentType/>
  <cp:contentStatus/>
</cp:coreProperties>
</file>